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جدول" sheetId="1" r:id="rId1"/>
  </sheets>
  <externalReferences>
    <externalReference r:id="rId2"/>
  </externalReferences>
  <definedNames>
    <definedName name="_xlnm.Print_Area" localSheetId="0">جدول!$A$1:$G$30</definedName>
  </definedNames>
  <calcPr calcId="124519"/>
</workbook>
</file>

<file path=xl/calcChain.xml><?xml version="1.0" encoding="utf-8"?>
<calcChain xmlns="http://schemas.openxmlformats.org/spreadsheetml/2006/main">
  <c r="G13" i="1"/>
  <c r="F13"/>
  <c r="E13"/>
  <c r="F12"/>
  <c r="E12"/>
  <c r="G12" s="1"/>
  <c r="F11"/>
  <c r="G11" s="1"/>
  <c r="E11"/>
  <c r="C10"/>
  <c r="F9"/>
  <c r="G9" s="1"/>
  <c r="E9"/>
  <c r="D8"/>
  <c r="D10" s="1"/>
  <c r="C8"/>
  <c r="B8"/>
  <c r="B10" s="1"/>
  <c r="G7"/>
  <c r="F7"/>
  <c r="F8" s="1"/>
  <c r="E7"/>
  <c r="F6"/>
  <c r="E6"/>
  <c r="E8" s="1"/>
  <c r="E10" s="1"/>
  <c r="F5"/>
  <c r="G5" s="1"/>
  <c r="E5"/>
  <c r="F10" l="1"/>
  <c r="G10" s="1"/>
  <c r="G8"/>
  <c r="G6"/>
</calcChain>
</file>

<file path=xl/sharedStrings.xml><?xml version="1.0" encoding="utf-8"?>
<sst xmlns="http://schemas.openxmlformats.org/spreadsheetml/2006/main" count="14" uniqueCount="14">
  <si>
    <t>المؤشرات المالية التحليلية للنشاط التجاري للقطاع العام للمدة(2013-2017)</t>
  </si>
  <si>
    <t>مليون دينار</t>
  </si>
  <si>
    <t>المؤشــــــــرات</t>
  </si>
  <si>
    <t>نسب التغير السنوي %</t>
  </si>
  <si>
    <t>رأس المال المدفوع</t>
  </si>
  <si>
    <t>الانتاج الكلي بسعر المنتج</t>
  </si>
  <si>
    <t>الاستخدامات الوسيطة</t>
  </si>
  <si>
    <t>القيمة المضافة الاجمالية بسعر المنتج</t>
  </si>
  <si>
    <t>الاعانات</t>
  </si>
  <si>
    <t>القيمة المضافة الاجمالية بالكلفة</t>
  </si>
  <si>
    <t>صافي الربح أو الخسارة</t>
  </si>
  <si>
    <t>تعويضات المشتغلين</t>
  </si>
  <si>
    <t>فائض العمليات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</si>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</sst>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0.00000000"/>
    <numFmt numFmtId="165" formatCode="0.0"/>
  </numFmts>
  <fonts count="5">
    <font>
      <sz val="10"/>
      <name val="Arial"/>
      <charset val="178"/>
    </font>
    <font>
      <b/>
      <sz val="14"/>
      <name val="Simplified Arabic"/>
      <family val="1"/>
    </font>
    <font>
      <b/>
      <sz val="10"/>
      <name val="Simplified Arabic"/>
      <charset val="178"/>
    </font>
    <font>
      <b/>
      <sz val="12"/>
      <name val="Simplified Arabic"/>
      <charset val="178"/>
    </font>
    <font>
      <b/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64" fontId="0" fillId="0" borderId="0" xfId="0" applyNumberFormat="1"/>
    <xf numFmtId="0" fontId="2" fillId="3" borderId="6" xfId="0" applyFont="1" applyFill="1" applyBorder="1" applyAlignment="1">
      <alignment horizontal="right" vertical="center" indent="1"/>
    </xf>
    <xf numFmtId="165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 readingOrder="2"/>
    </xf>
    <xf numFmtId="0" fontId="2" fillId="0" borderId="0" xfId="0" applyFont="1" applyBorder="1" applyAlignment="1">
      <alignment horizontal="right" vertical="center" readingOrder="2"/>
    </xf>
    <xf numFmtId="0" fontId="1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 readingOrder="2"/>
    </xf>
    <xf numFmtId="0" fontId="4" fillId="2" borderId="5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rtl="1">
              <a:defRPr sz="900" b="1"/>
            </a:pPr>
            <a:r>
              <a:rPr lang="ar-IQ" sz="900" b="1"/>
              <a:t>شكل (1) مقارنة اهم </a:t>
            </a:r>
            <a:r>
              <a:rPr lang="ar-IQ" sz="900" b="1" baseline="0"/>
              <a:t> المؤشرات المالية والإقتصادية للنشاط التجاري للقطاع العام للسنوات (</a:t>
            </a:r>
            <a:r>
              <a:rPr lang="en-US" sz="900" b="1" baseline="0"/>
              <a:t>2017-2013</a:t>
            </a:r>
            <a:r>
              <a:rPr lang="ar-IQ" sz="900" b="1" baseline="0"/>
              <a:t>)</a:t>
            </a:r>
            <a:endParaRPr lang="ar-IQ" sz="900" b="1"/>
          </a:p>
        </c:rich>
      </c:tx>
      <c:layout>
        <c:manualLayout>
          <c:xMode val="edge"/>
          <c:yMode val="edge"/>
          <c:x val="0.1536203554666164"/>
          <c:y val="3.1082025342858633E-2"/>
        </c:manualLayout>
      </c:layout>
    </c:title>
    <c:plotArea>
      <c:layout/>
      <c:barChart>
        <c:barDir val="col"/>
        <c:grouping val="clustered"/>
        <c:ser>
          <c:idx val="0"/>
          <c:order val="0"/>
          <c:tx>
            <c:strRef>
              <c:f>جدول!$A$10</c:f>
              <c:strCache>
                <c:ptCount val="1"/>
                <c:pt idx="0">
                  <c:v>القيمة المضافة الاجمالية بالكلفة</c:v>
                </c:pt>
              </c:strCache>
            </c:strRef>
          </c:tx>
          <c:cat>
            <c:numLit>
              <c:formatCode>General</c:formatCode>
              <c:ptCount val="5"/>
              <c:pt idx="0">
                <c:v>2013</c:v>
              </c:pt>
              <c:pt idx="1">
                <c:v>2014</c:v>
              </c:pt>
              <c:pt idx="2">
                <c:v>2015</c:v>
              </c:pt>
              <c:pt idx="3">
                <c:v>2016</c:v>
              </c:pt>
              <c:pt idx="4">
                <c:v>2017</c:v>
              </c:pt>
            </c:numLit>
          </c:cat>
          <c:val>
            <c:numRef>
              <c:f>جدول!$B$10:$F$10</c:f>
              <c:numCache>
                <c:formatCode>0.0</c:formatCode>
                <c:ptCount val="5"/>
                <c:pt idx="0">
                  <c:v>187999.19999999925</c:v>
                </c:pt>
                <c:pt idx="1">
                  <c:v>-2712248.4999999995</c:v>
                </c:pt>
                <c:pt idx="2">
                  <c:v>1992030.5999999999</c:v>
                </c:pt>
                <c:pt idx="3">
                  <c:v>2787874.7680000002</c:v>
                </c:pt>
                <c:pt idx="4">
                  <c:v>2923584.04</c:v>
                </c:pt>
              </c:numCache>
            </c:numRef>
          </c:val>
        </c:ser>
        <c:ser>
          <c:idx val="1"/>
          <c:order val="1"/>
          <c:tx>
            <c:strRef>
              <c:f>جدول!$A$11</c:f>
              <c:strCache>
                <c:ptCount val="1"/>
                <c:pt idx="0">
                  <c:v>صافي الربح أو الخسارة</c:v>
                </c:pt>
              </c:strCache>
            </c:strRef>
          </c:tx>
          <c:cat>
            <c:numLit>
              <c:formatCode>General</c:formatCode>
              <c:ptCount val="5"/>
              <c:pt idx="0">
                <c:v>2013</c:v>
              </c:pt>
              <c:pt idx="1">
                <c:v>2014</c:v>
              </c:pt>
              <c:pt idx="2">
                <c:v>2015</c:v>
              </c:pt>
              <c:pt idx="3">
                <c:v>2016</c:v>
              </c:pt>
              <c:pt idx="4">
                <c:v>2017</c:v>
              </c:pt>
            </c:numLit>
          </c:cat>
          <c:val>
            <c:numRef>
              <c:f>جدول!$B$11:$F$11</c:f>
              <c:numCache>
                <c:formatCode>0.0</c:formatCode>
                <c:ptCount val="5"/>
                <c:pt idx="0">
                  <c:v>67192</c:v>
                </c:pt>
                <c:pt idx="1">
                  <c:v>-38228.300000000003</c:v>
                </c:pt>
                <c:pt idx="2">
                  <c:v>1910810.3</c:v>
                </c:pt>
                <c:pt idx="3">
                  <c:v>2038914.44</c:v>
                </c:pt>
                <c:pt idx="4">
                  <c:v>2559085.4819999998</c:v>
                </c:pt>
              </c:numCache>
            </c:numRef>
          </c:val>
        </c:ser>
        <c:ser>
          <c:idx val="2"/>
          <c:order val="2"/>
          <c:tx>
            <c:strRef>
              <c:f>جدول!$A$13</c:f>
              <c:strCache>
                <c:ptCount val="1"/>
                <c:pt idx="0">
                  <c:v>فائض العمليات</c:v>
                </c:pt>
              </c:strCache>
            </c:strRef>
          </c:tx>
          <c:cat>
            <c:numLit>
              <c:formatCode>General</c:formatCode>
              <c:ptCount val="5"/>
              <c:pt idx="0">
                <c:v>2013</c:v>
              </c:pt>
              <c:pt idx="1">
                <c:v>2014</c:v>
              </c:pt>
              <c:pt idx="2">
                <c:v>2015</c:v>
              </c:pt>
              <c:pt idx="3">
                <c:v>2016</c:v>
              </c:pt>
              <c:pt idx="4">
                <c:v>2017</c:v>
              </c:pt>
            </c:numLit>
          </c:cat>
          <c:val>
            <c:numRef>
              <c:f>جدول!$B$13:$F$13</c:f>
              <c:numCache>
                <c:formatCode>0.0</c:formatCode>
                <c:ptCount val="5"/>
                <c:pt idx="0">
                  <c:v>-11246.9</c:v>
                </c:pt>
                <c:pt idx="1">
                  <c:v>-2929360.3</c:v>
                </c:pt>
                <c:pt idx="2">
                  <c:v>1349083.4</c:v>
                </c:pt>
                <c:pt idx="3">
                  <c:v>1055322.1939999999</c:v>
                </c:pt>
                <c:pt idx="4">
                  <c:v>1971269.811</c:v>
                </c:pt>
              </c:numCache>
            </c:numRef>
          </c:val>
        </c:ser>
        <c:axId val="40740736"/>
        <c:axId val="50478080"/>
      </c:barChart>
      <c:catAx>
        <c:axId val="407407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ar-IQ" sz="900" b="1"/>
                  <a:t>السنوات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900" b="1"/>
            </a:pPr>
            <a:endParaRPr lang="en-US"/>
          </a:p>
        </c:txPr>
        <c:crossAx val="50478080"/>
        <c:crosses val="autoZero"/>
        <c:auto val="1"/>
        <c:lblAlgn val="ctr"/>
        <c:lblOffset val="100"/>
      </c:catAx>
      <c:valAx>
        <c:axId val="50478080"/>
        <c:scaling>
          <c:orientation val="minMax"/>
          <c:max val="3000000"/>
          <c:min val="-30000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ar-IQ" sz="900" b="1"/>
                  <a:t>مليون دينار</a:t>
                </a:r>
              </a:p>
            </c:rich>
          </c:tx>
          <c:layout/>
        </c:title>
        <c:numFmt formatCode="0" sourceLinked="0"/>
        <c:tickLblPos val="nextTo"/>
        <c:txPr>
          <a:bodyPr/>
          <a:lstStyle/>
          <a:p>
            <a:pPr>
              <a:defRPr sz="900" b="1"/>
            </a:pPr>
            <a:endParaRPr lang="en-US"/>
          </a:p>
        </c:txPr>
        <c:crossAx val="40740736"/>
        <c:crosses val="autoZero"/>
        <c:crossBetween val="between"/>
        <c:majorUnit val="500000"/>
        <c:minorUnit val="50000"/>
      </c:valAx>
    </c:plotArea>
    <c:legend>
      <c:legendPos val="b"/>
      <c:layout>
        <c:manualLayout>
          <c:xMode val="edge"/>
          <c:yMode val="edge"/>
          <c:x val="0.23436570428696421"/>
          <c:y val="0.83824268655159884"/>
          <c:w val="0.70543292585664286"/>
          <c:h val="6.6194573360449094E-2"/>
        </c:manualLayout>
      </c:layout>
      <c:txPr>
        <a:bodyPr/>
        <a:lstStyle/>
        <a:p>
          <a:pPr>
            <a:defRPr sz="900" b="1"/>
          </a:pPr>
          <a:endParaRPr lang="en-US"/>
        </a:p>
      </c:txPr>
    </c:legend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16</xdr:row>
      <xdr:rowOff>76200</xdr:rowOff>
    </xdr:from>
    <xdr:to>
      <xdr:col>5</xdr:col>
      <xdr:colOff>704850</xdr:colOff>
      <xdr:row>27</xdr:row>
      <xdr:rowOff>19050</xdr:rowOff>
    </xdr:to>
    <xdr:graphicFrame macro="">
      <xdr:nvGraphicFramePr>
        <xdr:cNvPr id="2" name="مخطط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578;&#1602;&#1575;&#1585;&#1610;&#1585;%20&#1575;&#1604;&#1578;&#1581;&#1604;&#1610;&#1604;%20&#1575;&#1604;&#1605;&#1575;&#1604;&#1610;\&#1578;&#1602;&#1575;&#1585;&#1610;&#1585;%202017\&#1578;&#1580;&#1575;&#1585;&#1610;%20&#1575;2017%20&#1575;&#1587;&#1605;&#1575;&#1569;\&#1578;&#1580;&#1575;&#1585;&#1610;%20&#1593;&#1575;&#1605;%202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جدول"/>
      <sheetName val="سيارات"/>
      <sheetName val="ورقة5 (2)"/>
      <sheetName val="توزيع المنتجات النفطية"/>
      <sheetName val="ورقة5 (12)"/>
      <sheetName val="أسواق مركزية"/>
      <sheetName val="ورقة1"/>
      <sheetName val="نفط"/>
      <sheetName val="Sheet3"/>
      <sheetName val="صندوق"/>
      <sheetName val="ورقة10"/>
      <sheetName val="مناطق حرة"/>
      <sheetName val="Sheet1"/>
      <sheetName val="سياحة"/>
      <sheetName val="ورقة3"/>
      <sheetName val="معارض"/>
      <sheetName val="ورقة2"/>
      <sheetName val="تجارة الحبوب"/>
      <sheetName val="ورقة5"/>
      <sheetName val="تجارة المواد الغذائية"/>
      <sheetName val="ورقة6"/>
      <sheetName val="تجهيزات زراعية"/>
      <sheetName val="ورقة4"/>
      <sheetName val="تجارة المواد الانشائية"/>
      <sheetName val="ورقة8"/>
      <sheetName val="تسويق النفط"/>
      <sheetName val="Sheet2"/>
      <sheetName val="المنتجات النفطية"/>
      <sheetName val="Sheet6"/>
      <sheetName val="نشاط"/>
      <sheetName val="ورقة12"/>
      <sheetName val="قطاع"/>
      <sheetName val="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4">
          <cell r="C4">
            <v>10993785</v>
          </cell>
        </row>
        <row r="9">
          <cell r="F9">
            <v>166790597</v>
          </cell>
        </row>
        <row r="10">
          <cell r="F10">
            <v>712250799</v>
          </cell>
        </row>
        <row r="19">
          <cell r="F19">
            <v>2559085482</v>
          </cell>
        </row>
        <row r="26">
          <cell r="F26">
            <v>807404003</v>
          </cell>
        </row>
        <row r="27">
          <cell r="F27">
            <v>1971269811</v>
          </cell>
        </row>
      </sheetData>
      <sheetData sheetId="30"/>
      <sheetData sheetId="31">
        <row r="13">
          <cell r="F13">
            <v>3469044242</v>
          </cell>
        </row>
      </sheetData>
      <sheetData sheetId="32"/>
    </sheetDataSet>
  </externalBook>
</externalLink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3"/>
  <sheetViews>
    <sheetView rightToLeft="1" tabSelected="1" view="pageBreakPreview" zoomScale="142" zoomScaleSheetLayoutView="142" workbookViewId="0">
      <selection activeCell="H5" sqref="H5"/>
    </sheetView>
  </sheetViews>
  <sheetFormatPr defaultRowHeight="12.75"/>
  <cols>
    <col min="1" max="1" width="25.42578125" customWidth="1"/>
    <col min="2" max="2" width="11.7109375" customWidth="1"/>
    <col min="3" max="3" width="12.140625" customWidth="1"/>
    <col min="4" max="4" width="11.42578125" customWidth="1"/>
    <col min="5" max="5" width="13.7109375" bestFit="1" customWidth="1"/>
    <col min="6" max="6" width="11.7109375" customWidth="1"/>
    <col min="8" max="8" width="12.7109375" customWidth="1"/>
  </cols>
  <sheetData>
    <row r="1" spans="1:8" ht="27.75">
      <c r="A1" s="9" t="s">
        <v>0</v>
      </c>
      <c r="B1" s="9"/>
      <c r="C1" s="9"/>
      <c r="D1" s="9"/>
      <c r="E1" s="9"/>
      <c r="F1" s="9"/>
      <c r="G1" s="9"/>
    </row>
    <row r="2" spans="1:8" ht="21">
      <c r="A2" s="1"/>
      <c r="B2" s="2"/>
      <c r="C2" s="2"/>
      <c r="D2" s="2"/>
      <c r="E2" s="2"/>
      <c r="F2" s="2"/>
      <c r="G2" s="3" t="s">
        <v>1</v>
      </c>
    </row>
    <row r="3" spans="1:8" ht="15.75" customHeight="1">
      <c r="A3" s="10" t="s">
        <v>2</v>
      </c>
      <c r="B3" s="10">
        <v>2013</v>
      </c>
      <c r="C3" s="10">
        <v>2014</v>
      </c>
      <c r="D3" s="10">
        <v>2015</v>
      </c>
      <c r="E3" s="10">
        <v>2016</v>
      </c>
      <c r="F3" s="10">
        <v>2017</v>
      </c>
      <c r="G3" s="13" t="s">
        <v>3</v>
      </c>
    </row>
    <row r="4" spans="1:8" ht="15.75" customHeight="1">
      <c r="A4" s="11"/>
      <c r="B4" s="11"/>
      <c r="C4" s="11"/>
      <c r="D4" s="12"/>
      <c r="E4" s="12"/>
      <c r="F4" s="12"/>
      <c r="G4" s="14"/>
      <c r="H4" s="4"/>
    </row>
    <row r="5" spans="1:8" ht="21" customHeight="1">
      <c r="A5" s="5" t="s">
        <v>4</v>
      </c>
      <c r="B5" s="6">
        <v>6820</v>
      </c>
      <c r="C5" s="6">
        <v>6760</v>
      </c>
      <c r="D5" s="6">
        <v>9428.7999999999993</v>
      </c>
      <c r="E5" s="6">
        <f>(3064264+9521+2000000+80000+325000+155000+60000+300000+5000000)/1000</f>
        <v>10993.785</v>
      </c>
      <c r="F5" s="6">
        <f>[1]نشاط!C4/1000</f>
        <v>10993.785</v>
      </c>
      <c r="G5" s="6">
        <f>((F5-E5)/ABS(E5))*100</f>
        <v>0</v>
      </c>
    </row>
    <row r="6" spans="1:8" ht="21" customHeight="1">
      <c r="A6" s="5" t="s">
        <v>5</v>
      </c>
      <c r="B6" s="6">
        <v>-4720492.9000000004</v>
      </c>
      <c r="C6" s="6">
        <v>-2486233.9</v>
      </c>
      <c r="D6" s="6">
        <v>2424169.2999999998</v>
      </c>
      <c r="E6" s="6">
        <f>(35684694-1813827+6454196-3540807-564162920-2068737744+6198100+126369668--183853721+15361299-418066669+67186368+12475+7642192690-4842294183)/1000</f>
        <v>184697.06099999999</v>
      </c>
      <c r="F6" s="6">
        <f>[1]نشاط!F9/1000</f>
        <v>166790.59700000001</v>
      </c>
      <c r="G6" s="6">
        <f t="shared" ref="G6:G13" si="0">((F6-E6)/ABS(E6))*100</f>
        <v>-9.6950454452548005</v>
      </c>
    </row>
    <row r="7" spans="1:8" ht="21">
      <c r="A7" s="5" t="s">
        <v>6</v>
      </c>
      <c r="B7" s="6">
        <v>174285.5</v>
      </c>
      <c r="C7" s="6">
        <v>226015.8</v>
      </c>
      <c r="D7" s="6">
        <v>432138.7</v>
      </c>
      <c r="E7" s="6">
        <f>(52189838+239530282+246066939+955257+11251175+24716901+4789865+48385542+8183421+3+1008618+3540807+18160642+847931+1541075+1582982-48575-136447-4356-95564-17733-236177-31-541-625-770735-4325-500-4038366-172224-132279--6804432-1431-14473971-239100)/1000</f>
        <v>649182.73</v>
      </c>
      <c r="F7" s="6">
        <f>[1]نشاط!F10/1000</f>
        <v>712250.799</v>
      </c>
      <c r="G7" s="6">
        <f t="shared" si="0"/>
        <v>9.7149948828737358</v>
      </c>
    </row>
    <row r="8" spans="1:8" ht="21">
      <c r="A8" s="5" t="s">
        <v>7</v>
      </c>
      <c r="B8" s="6">
        <f>B6-B7</f>
        <v>-4894778.4000000004</v>
      </c>
      <c r="C8" s="6">
        <f>C6-C7</f>
        <v>-2712249.6999999997</v>
      </c>
      <c r="D8" s="6">
        <f>D6-D7</f>
        <v>1992030.5999999999</v>
      </c>
      <c r="E8" s="6">
        <f>E6-E7</f>
        <v>-464485.66899999999</v>
      </c>
      <c r="F8" s="6">
        <f>F6-F7</f>
        <v>-545460.20200000005</v>
      </c>
      <c r="G8" s="6">
        <f t="shared" si="0"/>
        <v>-17.433160677342673</v>
      </c>
    </row>
    <row r="9" spans="1:8" ht="21">
      <c r="A9" s="5" t="s">
        <v>8</v>
      </c>
      <c r="B9" s="6">
        <v>5082777.5999999996</v>
      </c>
      <c r="C9" s="6">
        <v>1.2</v>
      </c>
      <c r="D9" s="6">
        <v>0</v>
      </c>
      <c r="E9" s="6">
        <f>(135012911+2787148045+330199481)/1000</f>
        <v>3252360.4369999999</v>
      </c>
      <c r="F9" s="6">
        <f>[1]قطاع!F13/1000</f>
        <v>3469044.2420000001</v>
      </c>
      <c r="G9" s="6">
        <f t="shared" si="0"/>
        <v>6.6623552093097906</v>
      </c>
    </row>
    <row r="10" spans="1:8" ht="21">
      <c r="A10" s="5" t="s">
        <v>9</v>
      </c>
      <c r="B10" s="6">
        <f>B8+B9</f>
        <v>187999.19999999925</v>
      </c>
      <c r="C10" s="6">
        <f>C8+C9</f>
        <v>-2712248.4999999995</v>
      </c>
      <c r="D10" s="6">
        <f>D8+D9</f>
        <v>1992030.5999999999</v>
      </c>
      <c r="E10" s="6">
        <f>E8+E9</f>
        <v>2787874.7680000002</v>
      </c>
      <c r="F10" s="6">
        <f>F8+F9</f>
        <v>2923584.04</v>
      </c>
      <c r="G10" s="6">
        <f t="shared" si="0"/>
        <v>4.8678396016101066</v>
      </c>
    </row>
    <row r="11" spans="1:8" ht="21">
      <c r="A11" s="5" t="s">
        <v>10</v>
      </c>
      <c r="B11" s="6">
        <v>67192</v>
      </c>
      <c r="C11" s="6">
        <v>-38228.300000000003</v>
      </c>
      <c r="D11" s="6">
        <v>1910810.3</v>
      </c>
      <c r="E11" s="6">
        <f>(2161465652+46818684+307542-27364301+14652786+490-20069714+6538355-153845003+10409949)/1000</f>
        <v>2038914.44</v>
      </c>
      <c r="F11" s="6">
        <f>[1]نشاط!F19/1000</f>
        <v>2559085.4819999998</v>
      </c>
      <c r="G11" s="6">
        <f t="shared" si="0"/>
        <v>25.512156459100847</v>
      </c>
    </row>
    <row r="12" spans="1:8" ht="21">
      <c r="A12" s="5" t="s">
        <v>11</v>
      </c>
      <c r="B12" s="6">
        <v>189197.4</v>
      </c>
      <c r="C12" s="6">
        <v>207331.4</v>
      </c>
      <c r="D12" s="6">
        <v>520553.2</v>
      </c>
      <c r="E12" s="6">
        <f>(45689622+2851361+17863925+21544474+79017675+25488135+17836235+8662439+132279+282610+455203571+239100+6804432)/1000</f>
        <v>681615.85800000001</v>
      </c>
      <c r="F12" s="6">
        <f>[1]نشاط!F26/1000</f>
        <v>807404.00300000003</v>
      </c>
      <c r="G12" s="6">
        <f t="shared" si="0"/>
        <v>18.454404122739763</v>
      </c>
    </row>
    <row r="13" spans="1:8" ht="21">
      <c r="A13" s="5" t="s">
        <v>12</v>
      </c>
      <c r="B13" s="6">
        <v>-11246.9</v>
      </c>
      <c r="C13" s="6">
        <v>-2929360.3</v>
      </c>
      <c r="D13" s="6">
        <v>1349083.4</v>
      </c>
      <c r="E13" s="6">
        <f>(10462007-155201975+12179029-20179414+12004461+3121749-21022852+49597683-8662439+1108910915+49421877+14691153)/1000</f>
        <v>1055322.1939999999</v>
      </c>
      <c r="F13" s="6">
        <f>[1]نشاط!F27/1000</f>
        <v>1971269.811</v>
      </c>
      <c r="G13" s="6">
        <f t="shared" si="0"/>
        <v>86.793172948279732</v>
      </c>
    </row>
    <row r="14" spans="1:8" ht="21">
      <c r="A14" s="7" t="s">
        <v>13</v>
      </c>
      <c r="B14" s="8"/>
      <c r="C14" s="8"/>
      <c r="D14" s="8"/>
      <c r="E14" s="8"/>
      <c r="F14" s="8"/>
    </row>
    <row r="15" spans="1:8" ht="21">
      <c r="A15" s="1"/>
      <c r="B15" s="1"/>
      <c r="C15" s="1"/>
      <c r="D15" s="1"/>
      <c r="E15" s="1"/>
      <c r="F15" s="1"/>
    </row>
    <row r="16" spans="1:8" ht="21">
      <c r="A16" s="1"/>
      <c r="B16" s="1"/>
      <c r="C16" s="1"/>
      <c r="D16" s="1"/>
      <c r="E16" s="1"/>
      <c r="F16" s="1"/>
    </row>
    <row r="17" spans="1:6" ht="21">
      <c r="A17" s="1"/>
      <c r="B17" s="1"/>
      <c r="C17" s="1"/>
      <c r="D17" s="1"/>
      <c r="E17" s="1"/>
      <c r="F17" s="1"/>
    </row>
    <row r="18" spans="1:6" ht="21">
      <c r="A18" s="1"/>
      <c r="B18" s="1"/>
      <c r="C18" s="1"/>
      <c r="D18" s="1"/>
      <c r="E18" s="1"/>
      <c r="F18" s="1"/>
    </row>
    <row r="19" spans="1:6" ht="21">
      <c r="A19" s="1"/>
      <c r="B19" s="1"/>
      <c r="C19" s="1"/>
      <c r="D19" s="1"/>
      <c r="E19" s="1"/>
      <c r="F19" s="1"/>
    </row>
    <row r="20" spans="1:6" ht="21">
      <c r="A20" s="1"/>
      <c r="B20" s="1"/>
      <c r="C20" s="1"/>
      <c r="D20" s="1"/>
      <c r="E20" s="1"/>
      <c r="F20" s="1"/>
    </row>
    <row r="21" spans="1:6" ht="21">
      <c r="A21" s="1"/>
      <c r="B21" s="1"/>
      <c r="C21" s="1"/>
      <c r="D21" s="1"/>
      <c r="E21" s="1"/>
      <c r="F21" s="1"/>
    </row>
    <row r="22" spans="1:6" ht="21">
      <c r="A22" s="1"/>
      <c r="B22" s="1"/>
      <c r="C22" s="1"/>
      <c r="D22" s="1"/>
      <c r="E22" s="1"/>
      <c r="F22" s="1"/>
    </row>
    <row r="23" spans="1:6" ht="21">
      <c r="A23" s="1"/>
      <c r="B23" s="1"/>
      <c r="C23" s="1"/>
      <c r="D23" s="1"/>
      <c r="E23" s="1"/>
      <c r="F23" s="1"/>
    </row>
    <row r="24" spans="1:6" ht="21">
      <c r="A24" s="1"/>
      <c r="B24" s="1"/>
      <c r="C24" s="1"/>
      <c r="D24" s="1"/>
      <c r="E24" s="1"/>
      <c r="F24" s="1"/>
    </row>
    <row r="25" spans="1:6" ht="21">
      <c r="A25" s="1"/>
      <c r="B25" s="1"/>
      <c r="C25" s="1"/>
      <c r="D25" s="1"/>
      <c r="E25" s="1"/>
      <c r="F25" s="1"/>
    </row>
    <row r="26" spans="1:6" ht="21">
      <c r="A26" s="1"/>
      <c r="B26" s="1"/>
      <c r="C26" s="1"/>
      <c r="D26" s="1"/>
      <c r="E26" s="1"/>
      <c r="F26" s="1"/>
    </row>
    <row r="27" spans="1:6" ht="21">
      <c r="A27" s="1"/>
      <c r="B27" s="1"/>
      <c r="C27" s="1"/>
      <c r="D27" s="1"/>
      <c r="E27" s="1"/>
      <c r="F27" s="1"/>
    </row>
    <row r="28" spans="1:6" ht="21">
      <c r="A28" s="1"/>
      <c r="B28" s="1"/>
      <c r="C28" s="1"/>
      <c r="D28" s="1"/>
      <c r="E28" s="1"/>
      <c r="F28" s="1"/>
    </row>
    <row r="29" spans="1:6" ht="21" hidden="1">
      <c r="A29" s="1"/>
      <c r="B29" s="1"/>
      <c r="C29" s="1"/>
      <c r="D29" s="1"/>
      <c r="E29" s="1"/>
      <c r="F29" s="1"/>
    </row>
    <row r="30" spans="1:6" ht="21" hidden="1">
      <c r="A30" s="1"/>
      <c r="B30" s="1"/>
      <c r="C30" s="1"/>
      <c r="D30" s="1"/>
      <c r="E30" s="1"/>
      <c r="F30" s="1"/>
    </row>
    <row r="31" spans="1:6" ht="21" hidden="1">
      <c r="A31" s="1"/>
      <c r="B31" s="1"/>
      <c r="C31" s="1"/>
      <c r="D31" s="1"/>
      <c r="E31" s="1"/>
      <c r="F31" s="1"/>
    </row>
    <row r="32" spans="1:6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</sheetData>
  <mergeCells count="8">
    <mergeCell ref="A1:G1"/>
    <mergeCell ref="A3:A4"/>
    <mergeCell ref="B3:B4"/>
    <mergeCell ref="C3:C4"/>
    <mergeCell ref="D3:D4"/>
    <mergeCell ref="E3:E4"/>
    <mergeCell ref="F3:F4"/>
    <mergeCell ref="G3:G4"/>
  </mergeCells>
  <printOptions horizontalCentered="1"/>
  <pageMargins left="0.74" right="0.54" top="0.52" bottom="0.51" header="0.35" footer="0.31"/>
  <pageSetup paperSize="9" scale="92" firstPageNumber="10" orientation="portrait" useFirstPageNumber="1" horizontalDpi="144" verticalDpi="144" r:id="rId1"/>
  <headerFooter alignWithMargins="0">
    <oddFooter xml:space="preserve">&amp;C10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جدول</vt:lpstr>
      <vt:lpstr>جدول!Print_Area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2020-11-27T07:48:11Z</cp:lastPrinted>
  <dcterms:created xsi:type="dcterms:W3CDTF">2020-11-27T07:44:27Z</dcterms:created>
  <dcterms:modified xsi:type="dcterms:W3CDTF">2020-11-27T07:48:23Z</dcterms:modified>
</cp:coreProperties>
</file>